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25" yWindow="65431" windowWidth="7455" windowHeight="9540" tabRatio="686" activeTab="0"/>
  </bookViews>
  <sheets>
    <sheet name="Gewünschte Rente" sheetId="1" r:id="rId1"/>
    <sheet name="Gewünschte Sparrate" sheetId="2" r:id="rId2"/>
    <sheet name="Ewige Rente" sheetId="3" r:id="rId3"/>
    <sheet name="Inflationsrechner" sheetId="4" r:id="rId4"/>
  </sheets>
  <definedNames/>
  <calcPr fullCalcOnLoad="1"/>
</workbook>
</file>

<file path=xl/sharedStrings.xml><?xml version="1.0" encoding="utf-8"?>
<sst xmlns="http://schemas.openxmlformats.org/spreadsheetml/2006/main" count="111" uniqueCount="47">
  <si>
    <t>Anzahl der Sparraten</t>
  </si>
  <si>
    <t>Höhe der Sparrate</t>
  </si>
  <si>
    <t>Höhe der Rentenzahlung</t>
  </si>
  <si>
    <t>Anzahl der Rentenzahlungen</t>
  </si>
  <si>
    <t>Restkapital am Ende der Rentenzahlungen</t>
  </si>
  <si>
    <t>Vermögen zu Beginn des Rentenbezugs</t>
  </si>
  <si>
    <t>Zu Sparplanbeginn vorhandenes Vermögen</t>
  </si>
  <si>
    <t>Rentenhöhe für ewige Rente</t>
  </si>
  <si>
    <t>Ergebnisfeld</t>
  </si>
  <si>
    <t>Für wie viel Rente reicht Ihre Sparleistung?</t>
  </si>
  <si>
    <t>Wie lange reicht Ihr Vermögen?</t>
  </si>
  <si>
    <t>Heutige Kaufkraft</t>
  </si>
  <si>
    <t>Künftige Kaufkraft</t>
  </si>
  <si>
    <t>Verrentungszins</t>
  </si>
  <si>
    <t>in Prozent p.a.</t>
  </si>
  <si>
    <t>Ansparzins</t>
  </si>
  <si>
    <t>© STIFTUNG WARENTEST 2000</t>
  </si>
  <si>
    <t>Inflationsrate</t>
  </si>
  <si>
    <t xml:space="preserve"> in Prozent pro Jahr</t>
  </si>
  <si>
    <t xml:space="preserve"> Jahre</t>
  </si>
  <si>
    <t>Zeitraum</t>
  </si>
  <si>
    <t>Altersvorsorge</t>
  </si>
  <si>
    <t>Inflation</t>
  </si>
  <si>
    <t>Die weißen Felder müssen Sie ausfüllen, um das darunter liegende blaue Ergebnisfeld zu berechnen.</t>
  </si>
  <si>
    <t>Vielleicht haben Sie ja schon eine Lebensversicherung oder einen anderen Vertrag, aus dem Sie zu Beginn des Ruhestands ein hübsches Sümmchen kassieren. Dann rechnen Sie mit diesem Programm: Setzen Sie den Zins, zu dem Ihr Geld angelegt ist, niedrig an, um Raum für eine Inflationsanpassung Ihrer Rente zu schaffen.</t>
  </si>
  <si>
    <t>Wollen Sie ewig etwas von Ihrem Vermögen haben? Kein Problem. Das Programm rechnet Ihnen nicht nur aus, wie viel mal Sie Ihre Wunschrente bekommen könnten. Es ermittelt auch, wie viel Rente Sie bei gleichbleibendem Zinssatz bekommen, wenn das Vermögen nicht angegriffen werden soll.</t>
  </si>
  <si>
    <t xml:space="preserve"> </t>
  </si>
  <si>
    <t>Mal pro Jahr</t>
  </si>
  <si>
    <t>Zeitpunkt der ersten Rentenzahlung
(sofort: 1; eine Zahlungsperiode später: 0)</t>
  </si>
  <si>
    <t>Zahlungsweise der Rente (jährlich: 1; halbj.: 2; viertelj.: 4; monatlich: 12)</t>
  </si>
  <si>
    <t>Sie tragen die Höhe der Sparrate ein und den Rhythmus, in dem Sie sparen wollen: monatlich, vierteljährlich oder jährlich. Wie viele Sparraten schaffen Sie noch bis zur Rente und welchen Zins können Sie mit der Anlage Ihrer Wahl erzielen? Geben Sie dann noch die Summe ein, die Sie schon besitzen. Aus diesen Angaben errechnet das Programm das Vermögen zu Beginn des Rentenbezugs.</t>
  </si>
  <si>
    <t>Rechnen Sie weiter: In welchem Rhythmus wollen Sie daraus Ihre Rente ausgezahlt bekommen – monatlich oder jährlich? Möchten Sie sich sofort nach Beendigung des Sparplans oder erst nach Ablauf der nächsten Zahlungsperiode, also zum Beispiel einen Monat oder ein Jahr später, die erste Rentenzahlung erhalten. Geben Sie ein, was Sie gern hätten. Entscheiden Sie, wie viele Rentenzahlungen Sie wünschen und geben Sie an, zu welchem Zins Ihr Vermögen angelegt sein wird, aus dem Sie regelmäßig Rente beziehen.</t>
  </si>
  <si>
    <t>Wenn Sie diesen Zins 2 bis 3 Prozent niedriger ansetzen als den erwarteten Anlagezins, können Sie wieder einen Puffer für die Inflation einbauen. Am Ende der Rechnung wissen Sie, was für eine Rente Sie sich einmal leisten können. Mit dem Inflationsrechner können Sie ermitteln, welche Kaufkraft diese Rente zu Beginn Ihres Ruhestands haben wird.</t>
  </si>
  <si>
    <t>Das graue Feld müssen Sie ausfüllen, falls das darüber liegende Ergebnisfeld nicht berechnet wurde.</t>
  </si>
  <si>
    <t>Zahlungsweise der Sparraten  (jährlich: 1; halbj.: 2; viertelj.: 4; monatl.: 12)</t>
  </si>
  <si>
    <t>Zahlungsweise der Rente (jährlich: 1; halbj.: 2; viertelj.: 4; monatl.: 12)</t>
  </si>
  <si>
    <t>Wenn Sie diesen Verrentungszins 2 bis 3 Prozent niedriger ansetzen als Sie erwarten, planen Sie in Ihrer Rechnung einen Inflationspuffer ein. Schließlich werden Sie später Ihre Rentenauszahlung erhöhen wollen, falls sie im Laufe Ihres Ruhestands an Wert verliert.</t>
  </si>
  <si>
    <t>Zahlungsweise der Sparraten (jährlich: 1; halbj.: 2; viertelj.: 4; monatl.: 12)</t>
  </si>
  <si>
    <r>
      <t>Achtung:</t>
    </r>
    <r>
      <rPr>
        <sz val="9"/>
        <color indexed="10"/>
        <rFont val="Verdana"/>
        <family val="2"/>
      </rPr>
      <t xml:space="preserve"> </t>
    </r>
    <r>
      <rPr>
        <sz val="9"/>
        <rFont val="Verdana"/>
        <family val="2"/>
      </rPr>
      <t>Weitere Programme in den folgenden Arbeitsblättern (siehe Leiste unten)</t>
    </r>
  </si>
  <si>
    <t>Wie viel müssen Sie für Ihre Wunschrente sparen?</t>
  </si>
  <si>
    <t>Tragen Sie in die entsprechenden Felder ein, ob Sie die Rente monatlich, vierteljährlich oder jährlich gezahlt haben wollen. Soll die erste Rente an Ihrem 65. Geburtstag fließen oder eine Zahlungsperiode später – das heißt, einen Monat, ein Vierteljahr oder Jahr später. Geben Sie an, wie lange Sie diese Zusatzrente benötigen und nennen Sie den Zins, zu dem Sie das Vermögen anlegen werden, aus dem die Rente regelmäßig fließen soll.</t>
  </si>
  <si>
    <t>Euro</t>
  </si>
  <si>
    <t>Euro (Ihre Vorgabe)</t>
  </si>
  <si>
    <t xml:space="preserve"> Euro</t>
  </si>
  <si>
    <t>Welche Zusatzrente benötigen Sie? 1.000 Euro im Monat? Mit dem Inflationsrechner können Sie ausrechnen, dass es zum Beispiel schon bei einer Inflation von jährlich 2 Prozent in 20 Jahren 1.485,95 Euro sein müssten, damit Sie die gleiche Kaufkraft erzielen wie heute.</t>
  </si>
  <si>
    <r>
      <t xml:space="preserve">Beispiel: </t>
    </r>
    <r>
      <rPr>
        <sz val="9"/>
        <rFont val="Verdana"/>
        <family val="2"/>
      </rPr>
      <t>Sie brauchen ein Vermögen von mehr als 160.000 Euro, um bei einer  Verzinsung von 4 Prozent pro Jahr sich zwanzig Jahre lang eine Monatsrente von 1.000 Euro zu finanzieren. Klingt viel, doch rechnen Sie einfach weiter und ermitteln, wie Sie es ansparen können. Stricken Sie Ihren Wunschsparplan: Sie geben ein, ob Sie monatlich, vierteljährlich oder jährlich sparen wollen und wie viele Raten Sie bis Beginn der Rente noch schaffen. Nennen Sie den Zins, mit dem Ihr Erspartes sich vermehrt. Dann kann das Programm Ihre Rate berechnen.</t>
    </r>
  </si>
  <si>
    <t>http://www.stiftung-warentest.de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</si>
</sst>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_ ;[Red]\-0.00\ "/>
    <numFmt numFmtId="173" formatCode="0.0"/>
    <numFmt numFmtId="174" formatCode="0.000"/>
    <numFmt numFmtId="175" formatCode="0.0000"/>
    <numFmt numFmtId="176" formatCode="0.00000"/>
    <numFmt numFmtId="177" formatCode="0.000000"/>
  </numFmts>
  <fonts count="43">
    <font>
      <sz val="10"/>
      <name val="Arial"/>
      <family val="0"/>
    </font>
    <font>
      <b/>
      <sz val="9"/>
      <name val="Verdana"/>
      <family val="2"/>
    </font>
    <font>
      <b/>
      <sz val="9"/>
      <color indexed="10"/>
      <name val="Verdana"/>
      <family val="2"/>
    </font>
    <font>
      <sz val="9"/>
      <name val="Verdana"/>
      <family val="2"/>
    </font>
    <font>
      <sz val="14"/>
      <color indexed="54"/>
      <name val="Verdana"/>
      <family val="2"/>
    </font>
    <font>
      <b/>
      <sz val="9"/>
      <color indexed="60"/>
      <name val="Verdana"/>
      <family val="2"/>
    </font>
    <font>
      <sz val="9"/>
      <color indexed="60"/>
      <name val="Verdana"/>
      <family val="2"/>
    </font>
    <font>
      <sz val="9"/>
      <color indexed="10"/>
      <name val="Verdana"/>
      <family val="2"/>
    </font>
    <font>
      <u val="single"/>
      <sz val="10"/>
      <color indexed="12"/>
      <name val="Arial"/>
      <family val="0"/>
    </font>
    <font>
      <sz val="10"/>
      <color indexed="16"/>
      <name val="Verdana"/>
      <family val="2"/>
    </font>
    <font>
      <b/>
      <sz val="18"/>
      <color indexed="16"/>
      <name val="Cambria"/>
      <family val="2"/>
    </font>
    <font>
      <b/>
      <sz val="15"/>
      <color indexed="16"/>
      <name val="Arial"/>
      <family val="2"/>
    </font>
    <font>
      <b/>
      <sz val="13"/>
      <color indexed="16"/>
      <name val="Arial"/>
      <family val="2"/>
    </font>
    <font>
      <b/>
      <sz val="11"/>
      <color indexed="16"/>
      <name val="Arial"/>
      <family val="2"/>
    </font>
    <font>
      <sz val="10"/>
      <color indexed="19"/>
      <name val="Arial"/>
      <family val="2"/>
    </font>
    <font>
      <sz val="10"/>
      <color indexed="60"/>
      <name val="Arial"/>
      <family val="2"/>
    </font>
    <font>
      <sz val="10"/>
      <color indexed="53"/>
      <name val="Arial"/>
      <family val="2"/>
    </font>
    <font>
      <sz val="10"/>
      <color indexed="16"/>
      <name val="Arial"/>
      <family val="2"/>
    </font>
    <font>
      <b/>
      <sz val="10"/>
      <color indexed="22"/>
      <name val="Arial"/>
      <family val="2"/>
    </font>
    <font>
      <b/>
      <sz val="10"/>
      <color indexed="17"/>
      <name val="Arial"/>
      <family val="2"/>
    </font>
    <font>
      <sz val="10"/>
      <color indexed="17"/>
      <name val="Arial"/>
      <family val="2"/>
    </font>
    <font>
      <b/>
      <sz val="10"/>
      <color indexed="9"/>
      <name val="Arial"/>
      <family val="2"/>
    </font>
    <font>
      <sz val="10"/>
      <color indexed="62"/>
      <name val="Arial"/>
      <family val="2"/>
    </font>
    <font>
      <i/>
      <sz val="10"/>
      <color indexed="22"/>
      <name val="Arial"/>
      <family val="2"/>
    </font>
    <font>
      <sz val="10"/>
      <color indexed="9"/>
      <name val="Arial"/>
      <family val="2"/>
    </font>
    <font>
      <sz val="10"/>
      <color indexed="2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
      <patternFill patternType="solid">
        <fgColor indexed="10"/>
        <bgColor indexed="64"/>
      </patternFill>
    </fill>
    <fill>
      <patternFill patternType="solid">
        <fgColor indexed="54"/>
        <bgColor indexed="64"/>
      </patternFill>
    </fill>
    <fill>
      <patternFill patternType="solid">
        <fgColor indexed="23"/>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05">
    <xf numFmtId="0" fontId="0" fillId="0" borderId="0" xfId="0" applyAlignment="1">
      <alignment/>
    </xf>
    <xf numFmtId="0" fontId="3" fillId="33" borderId="0" xfId="0" applyFont="1" applyFill="1" applyAlignment="1">
      <alignment horizontal="left" vertical="top"/>
    </xf>
    <xf numFmtId="0" fontId="3" fillId="33" borderId="0" xfId="0" applyFont="1" applyFill="1" applyAlignment="1">
      <alignment horizontal="left" vertical="top" wrapText="1"/>
    </xf>
    <xf numFmtId="0" fontId="2" fillId="33" borderId="0" xfId="0" applyFont="1" applyFill="1" applyBorder="1" applyAlignment="1">
      <alignment horizontal="left" vertical="top" wrapText="1"/>
    </xf>
    <xf numFmtId="0" fontId="3" fillId="33" borderId="0" xfId="0" applyFont="1" applyFill="1" applyBorder="1" applyAlignment="1">
      <alignment horizontal="left" vertical="top"/>
    </xf>
    <xf numFmtId="0" fontId="1" fillId="33" borderId="0"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34" borderId="0" xfId="0" applyFont="1" applyFill="1" applyBorder="1" applyAlignment="1">
      <alignment horizontal="left" vertical="top"/>
    </xf>
    <xf numFmtId="0" fontId="3" fillId="34" borderId="0" xfId="0" applyFont="1" applyFill="1" applyBorder="1" applyAlignment="1">
      <alignment horizontal="left" vertical="top" wrapText="1"/>
    </xf>
    <xf numFmtId="0" fontId="1" fillId="34" borderId="0" xfId="0" applyFont="1" applyFill="1" applyBorder="1" applyAlignment="1">
      <alignment horizontal="left" vertical="top" wrapText="1"/>
    </xf>
    <xf numFmtId="0" fontId="3" fillId="33" borderId="10" xfId="0" applyFont="1" applyFill="1" applyBorder="1" applyAlignment="1">
      <alignment horizontal="left" vertical="top"/>
    </xf>
    <xf numFmtId="0" fontId="3" fillId="33" borderId="11" xfId="0" applyFont="1" applyFill="1" applyBorder="1" applyAlignment="1">
      <alignment horizontal="left" vertical="top"/>
    </xf>
    <xf numFmtId="0" fontId="3" fillId="33" borderId="12" xfId="0" applyFont="1" applyFill="1" applyBorder="1" applyAlignment="1">
      <alignment horizontal="left" vertical="top"/>
    </xf>
    <xf numFmtId="0" fontId="3" fillId="33" borderId="13" xfId="0" applyFont="1" applyFill="1" applyBorder="1" applyAlignment="1">
      <alignment horizontal="left" vertical="top"/>
    </xf>
    <xf numFmtId="0" fontId="3" fillId="33" borderId="14" xfId="0" applyFont="1" applyFill="1" applyBorder="1" applyAlignment="1">
      <alignment horizontal="left" vertical="top"/>
    </xf>
    <xf numFmtId="0" fontId="2" fillId="33" borderId="14" xfId="0" applyFont="1" applyFill="1" applyBorder="1" applyAlignment="1">
      <alignment horizontal="left" vertical="top" wrapText="1"/>
    </xf>
    <xf numFmtId="0" fontId="4" fillId="33" borderId="0"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4" borderId="13" xfId="0" applyFont="1" applyFill="1" applyBorder="1" applyAlignment="1">
      <alignment horizontal="left" vertical="top"/>
    </xf>
    <xf numFmtId="0" fontId="3" fillId="34" borderId="14" xfId="0" applyFont="1" applyFill="1" applyBorder="1" applyAlignment="1">
      <alignment horizontal="left" vertical="top" wrapText="1"/>
    </xf>
    <xf numFmtId="0" fontId="3" fillId="34" borderId="0" xfId="0" applyFont="1" applyFill="1" applyBorder="1" applyAlignment="1">
      <alignment horizontal="left" vertical="top" wrapText="1" indent="1"/>
    </xf>
    <xf numFmtId="0" fontId="3" fillId="33" borderId="15" xfId="0" applyFont="1" applyFill="1" applyBorder="1" applyAlignment="1">
      <alignment horizontal="left" vertical="top"/>
    </xf>
    <xf numFmtId="0" fontId="3" fillId="33" borderId="16" xfId="0" applyFont="1" applyFill="1" applyBorder="1" applyAlignment="1">
      <alignment horizontal="left" vertical="top" wrapText="1"/>
    </xf>
    <xf numFmtId="0" fontId="3" fillId="33" borderId="17" xfId="0" applyFont="1" applyFill="1" applyBorder="1" applyAlignment="1">
      <alignment horizontal="left" vertical="top" wrapText="1"/>
    </xf>
    <xf numFmtId="0" fontId="1" fillId="33" borderId="16" xfId="0" applyFont="1" applyFill="1" applyBorder="1" applyAlignment="1">
      <alignment horizontal="left" vertical="top" wrapText="1"/>
    </xf>
    <xf numFmtId="0" fontId="3" fillId="34" borderId="15" xfId="0" applyFont="1" applyFill="1" applyBorder="1" applyAlignment="1">
      <alignment horizontal="left" vertical="top"/>
    </xf>
    <xf numFmtId="0" fontId="1" fillId="34" borderId="16"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17" xfId="0" applyFont="1" applyFill="1" applyBorder="1" applyAlignment="1">
      <alignment horizontal="left" vertical="top" wrapText="1"/>
    </xf>
    <xf numFmtId="0" fontId="1" fillId="33" borderId="0" xfId="0" applyFont="1" applyFill="1" applyBorder="1" applyAlignment="1">
      <alignment horizontal="left" vertical="top"/>
    </xf>
    <xf numFmtId="0" fontId="2" fillId="33" borderId="0" xfId="0" applyFont="1" applyFill="1" applyBorder="1" applyAlignment="1">
      <alignment horizontal="left" vertical="top"/>
    </xf>
    <xf numFmtId="2" fontId="1" fillId="33" borderId="0" xfId="0" applyNumberFormat="1" applyFont="1" applyFill="1" applyBorder="1" applyAlignment="1">
      <alignment horizontal="left" vertical="top"/>
    </xf>
    <xf numFmtId="2" fontId="1" fillId="33" borderId="0" xfId="0" applyNumberFormat="1" applyFont="1" applyFill="1" applyBorder="1" applyAlignment="1" quotePrefix="1">
      <alignment horizontal="left" vertical="top" wrapText="1"/>
    </xf>
    <xf numFmtId="1" fontId="1" fillId="33" borderId="0" xfId="0" applyNumberFormat="1" applyFont="1" applyFill="1" applyBorder="1" applyAlignment="1" quotePrefix="1">
      <alignment horizontal="left" vertical="top" wrapText="1"/>
    </xf>
    <xf numFmtId="0" fontId="3" fillId="0" borderId="0" xfId="0" applyFont="1" applyFill="1" applyBorder="1" applyAlignment="1">
      <alignment horizontal="left" vertical="top"/>
    </xf>
    <xf numFmtId="0" fontId="1" fillId="34" borderId="0" xfId="0" applyFont="1" applyFill="1" applyBorder="1" applyAlignment="1">
      <alignment horizontal="left" vertical="top"/>
    </xf>
    <xf numFmtId="0" fontId="3" fillId="34" borderId="0" xfId="0" applyFont="1" applyFill="1" applyBorder="1" applyAlignment="1">
      <alignment horizontal="left" vertical="top" indent="1"/>
    </xf>
    <xf numFmtId="2" fontId="1" fillId="34" borderId="0" xfId="0" applyNumberFormat="1" applyFont="1" applyFill="1" applyBorder="1" applyAlignment="1">
      <alignment horizontal="left" vertical="top"/>
    </xf>
    <xf numFmtId="4" fontId="3" fillId="35" borderId="18" xfId="0" applyNumberFormat="1" applyFont="1" applyFill="1" applyBorder="1" applyAlignment="1" applyProtection="1">
      <alignment horizontal="right" vertical="top"/>
      <protection locked="0"/>
    </xf>
    <xf numFmtId="0" fontId="3" fillId="35" borderId="18" xfId="0" applyFont="1" applyFill="1" applyBorder="1" applyAlignment="1" applyProtection="1">
      <alignment horizontal="right" vertical="top"/>
      <protection locked="0"/>
    </xf>
    <xf numFmtId="2" fontId="3" fillId="35" borderId="18" xfId="0" applyNumberFormat="1" applyFont="1" applyFill="1" applyBorder="1" applyAlignment="1" applyProtection="1">
      <alignment horizontal="right" vertical="top"/>
      <protection locked="0"/>
    </xf>
    <xf numFmtId="0" fontId="1" fillId="33" borderId="11" xfId="0" applyFont="1" applyFill="1" applyBorder="1" applyAlignment="1">
      <alignment horizontal="left" vertical="top"/>
    </xf>
    <xf numFmtId="0" fontId="1" fillId="33" borderId="13" xfId="0" applyFont="1" applyFill="1" applyBorder="1" applyAlignment="1">
      <alignment horizontal="left" vertical="top"/>
    </xf>
    <xf numFmtId="0" fontId="1" fillId="33" borderId="14" xfId="0" applyFont="1" applyFill="1" applyBorder="1" applyAlignment="1">
      <alignment horizontal="left" vertical="top"/>
    </xf>
    <xf numFmtId="0" fontId="3" fillId="34" borderId="14" xfId="0" applyFont="1" applyFill="1" applyBorder="1" applyAlignment="1">
      <alignment horizontal="left" vertical="top"/>
    </xf>
    <xf numFmtId="0" fontId="3" fillId="33" borderId="16" xfId="0" applyFont="1" applyFill="1" applyBorder="1" applyAlignment="1">
      <alignment horizontal="left" vertical="top"/>
    </xf>
    <xf numFmtId="0" fontId="1" fillId="33" borderId="15" xfId="0" applyFont="1" applyFill="1" applyBorder="1" applyAlignment="1">
      <alignment horizontal="left" vertical="top"/>
    </xf>
    <xf numFmtId="0" fontId="1" fillId="33" borderId="16" xfId="0" applyFont="1" applyFill="1" applyBorder="1" applyAlignment="1">
      <alignment horizontal="left" vertical="top"/>
    </xf>
    <xf numFmtId="0" fontId="1" fillId="33" borderId="17" xfId="0" applyFont="1" applyFill="1" applyBorder="1" applyAlignment="1">
      <alignment horizontal="left" vertical="top"/>
    </xf>
    <xf numFmtId="0" fontId="3" fillId="34" borderId="16" xfId="0" applyFont="1" applyFill="1" applyBorder="1" applyAlignment="1">
      <alignment horizontal="left" vertical="top"/>
    </xf>
    <xf numFmtId="0" fontId="1" fillId="34" borderId="16" xfId="0" applyFont="1" applyFill="1" applyBorder="1" applyAlignment="1">
      <alignment horizontal="left" vertical="top"/>
    </xf>
    <xf numFmtId="0" fontId="3" fillId="34" borderId="17" xfId="0" applyFont="1" applyFill="1" applyBorder="1" applyAlignment="1">
      <alignment horizontal="left" vertical="top"/>
    </xf>
    <xf numFmtId="4" fontId="3" fillId="36" borderId="18" xfId="0" applyNumberFormat="1" applyFont="1" applyFill="1" applyBorder="1" applyAlignment="1" applyProtection="1">
      <alignment horizontal="right" vertical="top" wrapText="1"/>
      <protection locked="0"/>
    </xf>
    <xf numFmtId="2" fontId="3" fillId="36" borderId="18" xfId="0" applyNumberFormat="1" applyFont="1" applyFill="1" applyBorder="1" applyAlignment="1" applyProtection="1">
      <alignment horizontal="right" vertical="top" wrapText="1"/>
      <protection locked="0"/>
    </xf>
    <xf numFmtId="0" fontId="3" fillId="36" borderId="18" xfId="0" applyFont="1" applyFill="1" applyBorder="1" applyAlignment="1" applyProtection="1">
      <alignment horizontal="right" vertical="top" wrapText="1"/>
      <protection locked="0"/>
    </xf>
    <xf numFmtId="2" fontId="3" fillId="34" borderId="18" xfId="0" applyNumberFormat="1" applyFont="1" applyFill="1" applyBorder="1" applyAlignment="1" applyProtection="1" quotePrefix="1">
      <alignment horizontal="right" vertical="top" wrapText="1"/>
      <protection locked="0"/>
    </xf>
    <xf numFmtId="4" fontId="3" fillId="35" borderId="18" xfId="0" applyNumberFormat="1" applyFont="1" applyFill="1" applyBorder="1" applyAlignment="1" applyProtection="1">
      <alignment horizontal="right" vertical="top" wrapText="1"/>
      <protection locked="0"/>
    </xf>
    <xf numFmtId="0" fontId="3" fillId="35" borderId="18" xfId="0" applyFont="1" applyFill="1" applyBorder="1" applyAlignment="1" applyProtection="1">
      <alignment horizontal="right" vertical="top" wrapText="1"/>
      <protection locked="0"/>
    </xf>
    <xf numFmtId="2" fontId="3" fillId="35" borderId="18" xfId="0" applyNumberFormat="1" applyFont="1" applyFill="1" applyBorder="1" applyAlignment="1" applyProtection="1">
      <alignment horizontal="right" vertical="top" wrapText="1"/>
      <protection locked="0"/>
    </xf>
    <xf numFmtId="0" fontId="3" fillId="37" borderId="18" xfId="0" applyFont="1" applyFill="1" applyBorder="1" applyAlignment="1" applyProtection="1">
      <alignment horizontal="right" vertical="top" wrapText="1"/>
      <protection locked="0"/>
    </xf>
    <xf numFmtId="2" fontId="3" fillId="37" borderId="18" xfId="0" applyNumberFormat="1" applyFont="1" applyFill="1" applyBorder="1" applyAlignment="1" applyProtection="1">
      <alignment horizontal="right" vertical="top" wrapText="1"/>
      <protection locked="0"/>
    </xf>
    <xf numFmtId="4" fontId="3" fillId="37" borderId="18" xfId="0" applyNumberFormat="1" applyFont="1" applyFill="1" applyBorder="1" applyAlignment="1" applyProtection="1">
      <alignment horizontal="right" vertical="top" wrapText="1"/>
      <protection locked="0"/>
    </xf>
    <xf numFmtId="0" fontId="3" fillId="33" borderId="10" xfId="0" applyFont="1" applyFill="1" applyBorder="1" applyAlignment="1">
      <alignment horizontal="left" vertical="top" wrapText="1"/>
    </xf>
    <xf numFmtId="0" fontId="1" fillId="33" borderId="11" xfId="0" applyFont="1" applyFill="1" applyBorder="1" applyAlignment="1">
      <alignment horizontal="left" vertical="top" wrapText="1"/>
    </xf>
    <xf numFmtId="0" fontId="2" fillId="33" borderId="11"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4" borderId="13" xfId="0" applyFont="1" applyFill="1" applyBorder="1" applyAlignment="1">
      <alignment horizontal="left" vertical="top" wrapText="1"/>
    </xf>
    <xf numFmtId="0" fontId="3" fillId="33" borderId="15" xfId="0" applyFont="1" applyFill="1" applyBorder="1" applyAlignment="1">
      <alignment horizontal="left" vertical="top" wrapText="1"/>
    </xf>
    <xf numFmtId="4" fontId="3" fillId="34" borderId="18" xfId="0" applyNumberFormat="1" applyFont="1" applyFill="1" applyBorder="1" applyAlignment="1" applyProtection="1" quotePrefix="1">
      <alignment horizontal="right" vertical="top" wrapText="1"/>
      <protection locked="0"/>
    </xf>
    <xf numFmtId="3" fontId="3" fillId="35" borderId="18" xfId="0" applyNumberFormat="1" applyFont="1" applyFill="1" applyBorder="1" applyAlignment="1" applyProtection="1">
      <alignment horizontal="right" vertical="top" wrapText="1"/>
      <protection locked="0"/>
    </xf>
    <xf numFmtId="3" fontId="3" fillId="37" borderId="18" xfId="0" applyNumberFormat="1" applyFont="1" applyFill="1" applyBorder="1" applyAlignment="1" applyProtection="1">
      <alignment horizontal="right" vertical="top" wrapText="1"/>
      <protection locked="0"/>
    </xf>
    <xf numFmtId="0" fontId="3" fillId="37" borderId="13" xfId="0" applyFont="1" applyFill="1" applyBorder="1" applyAlignment="1">
      <alignment horizontal="left" vertical="top" wrapText="1"/>
    </xf>
    <xf numFmtId="0" fontId="1" fillId="37" borderId="0" xfId="0" applyFont="1" applyFill="1" applyBorder="1" applyAlignment="1">
      <alignment horizontal="left" vertical="top" wrapText="1"/>
    </xf>
    <xf numFmtId="0" fontId="3" fillId="37" borderId="0" xfId="0" applyFont="1" applyFill="1" applyBorder="1" applyAlignment="1">
      <alignment horizontal="left" vertical="top" wrapText="1"/>
    </xf>
    <xf numFmtId="0" fontId="3" fillId="37" borderId="14" xfId="0" applyFont="1" applyFill="1" applyBorder="1" applyAlignment="1">
      <alignment horizontal="left" vertical="top" wrapText="1"/>
    </xf>
    <xf numFmtId="4" fontId="1" fillId="38" borderId="18" xfId="0" applyNumberFormat="1" applyFont="1" applyFill="1" applyBorder="1" applyAlignment="1" applyProtection="1" quotePrefix="1">
      <alignment horizontal="right" vertical="top" wrapText="1"/>
      <protection hidden="1"/>
    </xf>
    <xf numFmtId="4" fontId="1" fillId="38" borderId="18" xfId="0" applyNumberFormat="1" applyFont="1" applyFill="1" applyBorder="1" applyAlignment="1" applyProtection="1">
      <alignment horizontal="right" vertical="top" wrapText="1"/>
      <protection hidden="1"/>
    </xf>
    <xf numFmtId="1" fontId="1" fillId="38" borderId="18" xfId="0" applyNumberFormat="1" applyFont="1" applyFill="1" applyBorder="1" applyAlignment="1" applyProtection="1">
      <alignment horizontal="right" vertical="top"/>
      <protection hidden="1"/>
    </xf>
    <xf numFmtId="4" fontId="1" fillId="38" borderId="18" xfId="0" applyNumberFormat="1" applyFont="1" applyFill="1" applyBorder="1" applyAlignment="1" applyProtection="1">
      <alignment horizontal="right" vertical="top"/>
      <protection hidden="1"/>
    </xf>
    <xf numFmtId="0" fontId="3" fillId="33" borderId="16" xfId="0" applyFont="1" applyFill="1" applyBorder="1" applyAlignment="1">
      <alignment horizontal="right" vertical="top" wrapText="1"/>
    </xf>
    <xf numFmtId="0" fontId="3" fillId="34" borderId="15" xfId="0" applyFont="1" applyFill="1" applyBorder="1" applyAlignment="1">
      <alignment horizontal="left" vertical="top" wrapText="1"/>
    </xf>
    <xf numFmtId="0" fontId="3" fillId="33" borderId="13" xfId="0" applyFont="1" applyFill="1" applyBorder="1" applyAlignment="1">
      <alignment horizontal="right" vertical="top"/>
    </xf>
    <xf numFmtId="0" fontId="3" fillId="33" borderId="14" xfId="0" applyFont="1" applyFill="1" applyBorder="1" applyAlignment="1">
      <alignment horizontal="right" vertical="top"/>
    </xf>
    <xf numFmtId="0" fontId="3" fillId="33" borderId="15" xfId="0" applyFont="1" applyFill="1" applyBorder="1" applyAlignment="1">
      <alignment horizontal="right" vertical="top"/>
    </xf>
    <xf numFmtId="2" fontId="1" fillId="33" borderId="16" xfId="0" applyNumberFormat="1" applyFont="1" applyFill="1" applyBorder="1" applyAlignment="1">
      <alignment horizontal="right" vertical="top"/>
    </xf>
    <xf numFmtId="0" fontId="3" fillId="33" borderId="16" xfId="0" applyFont="1" applyFill="1" applyBorder="1" applyAlignment="1">
      <alignment horizontal="right" vertical="top"/>
    </xf>
    <xf numFmtId="0" fontId="3" fillId="33" borderId="17" xfId="0" applyFont="1" applyFill="1" applyBorder="1" applyAlignment="1">
      <alignment horizontal="right" vertical="top"/>
    </xf>
    <xf numFmtId="0" fontId="3" fillId="33" borderId="14" xfId="0" applyFont="1" applyFill="1" applyBorder="1" applyAlignment="1">
      <alignment horizontal="right" vertical="top" wrapText="1"/>
    </xf>
    <xf numFmtId="0" fontId="3" fillId="38" borderId="18" xfId="0" applyFont="1" applyFill="1" applyBorder="1" applyAlignment="1">
      <alignment horizontal="left" vertical="top" wrapText="1"/>
    </xf>
    <xf numFmtId="0" fontId="1" fillId="33" borderId="0" xfId="0" applyFont="1" applyFill="1" applyBorder="1" applyAlignment="1">
      <alignment horizontal="left" vertical="top" wrapText="1"/>
    </xf>
    <xf numFmtId="0" fontId="4" fillId="33" borderId="0" xfId="0" applyFont="1" applyFill="1" applyBorder="1" applyAlignment="1">
      <alignment horizontal="left" vertical="top" wrapText="1"/>
    </xf>
    <xf numFmtId="0" fontId="3" fillId="33" borderId="0" xfId="0" applyFont="1" applyFill="1" applyBorder="1" applyAlignment="1">
      <alignment horizontal="left" vertical="top" wrapText="1"/>
    </xf>
    <xf numFmtId="0" fontId="9" fillId="33" borderId="0" xfId="47" applyFont="1" applyFill="1" applyBorder="1" applyAlignment="1" applyProtection="1">
      <alignment horizontal="right" vertical="top" wrapText="1"/>
      <protection/>
    </xf>
    <xf numFmtId="0" fontId="5" fillId="33" borderId="0" xfId="0" applyFont="1" applyFill="1" applyBorder="1" applyAlignment="1">
      <alignment horizontal="left" vertical="top" wrapText="1"/>
    </xf>
    <xf numFmtId="0" fontId="6" fillId="33" borderId="0" xfId="0" applyFont="1" applyFill="1" applyBorder="1" applyAlignment="1">
      <alignment horizontal="left" vertical="top" wrapText="1"/>
    </xf>
    <xf numFmtId="0" fontId="3" fillId="33" borderId="0" xfId="0" applyFont="1" applyFill="1" applyBorder="1" applyAlignment="1">
      <alignment horizontal="right" vertical="top" wrapText="1"/>
    </xf>
    <xf numFmtId="0" fontId="3" fillId="39" borderId="18" xfId="0" applyFont="1" applyFill="1" applyBorder="1" applyAlignment="1">
      <alignment horizontal="left" vertical="top" wrapText="1"/>
    </xf>
    <xf numFmtId="0" fontId="3" fillId="34" borderId="18" xfId="0" applyFont="1" applyFill="1" applyBorder="1" applyAlignment="1">
      <alignment horizontal="left" vertical="top" wrapText="1"/>
    </xf>
    <xf numFmtId="0" fontId="3" fillId="37" borderId="18" xfId="0" applyFont="1" applyFill="1" applyBorder="1" applyAlignment="1">
      <alignment horizontal="left" vertical="top" wrapText="1"/>
    </xf>
    <xf numFmtId="0" fontId="9" fillId="33" borderId="0" xfId="47" applyFont="1" applyFill="1" applyBorder="1" applyAlignment="1" applyProtection="1">
      <alignment horizontal="right" vertical="top"/>
      <protection/>
    </xf>
    <xf numFmtId="0" fontId="3" fillId="33" borderId="0" xfId="0" applyFont="1" applyFill="1" applyBorder="1" applyAlignment="1">
      <alignment horizontal="right" vertical="top"/>
    </xf>
    <xf numFmtId="0" fontId="3" fillId="38" borderId="18" xfId="0" applyFont="1" applyFill="1" applyBorder="1" applyAlignment="1">
      <alignment horizontal="left" vertical="top"/>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708090"/>
      <rgbColor rgb="00FFFFFF"/>
      <rgbColor rgb="00FFFFFF"/>
      <rgbColor rgb="0000FF00"/>
      <rgbColor rgb="00339966"/>
      <rgbColor rgb="00FFFF00"/>
      <rgbColor rgb="00FF00FF"/>
      <rgbColor rgb="0000FFFF"/>
      <rgbColor rgb="00333399"/>
      <rgbColor rgb="00FF9900"/>
      <rgbColor rgb="00339999"/>
      <rgbColor rgb="00006600"/>
      <rgbColor rgb="00FFFFFF"/>
      <rgbColor rgb="00000060"/>
      <rgbColor rgb="00C0C0C0"/>
      <rgbColor rgb="00FFFF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FFFFFF"/>
      <rgbColor rgb="00FFFFFF"/>
      <rgbColor rgb="00FFFFFF"/>
      <rgbColor rgb="00FFCC00"/>
      <rgbColor rgb="00FFFFFF"/>
      <rgbColor rgb="00990000"/>
      <rgbColor rgb="003399FF"/>
      <rgbColor rgb="00FFFFFF"/>
      <rgbColor rgb="00993366"/>
      <rgbColor rgb="00FFFFFF"/>
      <rgbColor rgb="006699CC"/>
      <rgbColor rgb="00660066"/>
      <rgbColor rgb="00CC0033"/>
      <rgbColor rgb="00993366"/>
      <rgbColor rgb="00FF6633"/>
      <rgbColor rgb="000099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6</xdr:col>
      <xdr:colOff>0</xdr:colOff>
      <xdr:row>1</xdr:row>
      <xdr:rowOff>38100</xdr:rowOff>
    </xdr:to>
    <xdr:pic>
      <xdr:nvPicPr>
        <xdr:cNvPr id="1" name="Picture 2"/>
        <xdr:cNvPicPr preferRelativeResize="1">
          <a:picLocks noChangeAspect="1"/>
        </xdr:cNvPicPr>
      </xdr:nvPicPr>
      <xdr:blipFill>
        <a:blip r:embed="rId1"/>
        <a:stretch>
          <a:fillRect/>
        </a:stretch>
      </xdr:blipFill>
      <xdr:spPr>
        <a:xfrm>
          <a:off x="257175" y="9525"/>
          <a:ext cx="57150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6</xdr:col>
      <xdr:colOff>0</xdr:colOff>
      <xdr:row>1</xdr:row>
      <xdr:rowOff>28575</xdr:rowOff>
    </xdr:to>
    <xdr:pic>
      <xdr:nvPicPr>
        <xdr:cNvPr id="1" name="Picture 513"/>
        <xdr:cNvPicPr preferRelativeResize="1">
          <a:picLocks noChangeAspect="1"/>
        </xdr:cNvPicPr>
      </xdr:nvPicPr>
      <xdr:blipFill>
        <a:blip r:embed="rId1"/>
        <a:stretch>
          <a:fillRect/>
        </a:stretch>
      </xdr:blipFill>
      <xdr:spPr>
        <a:xfrm>
          <a:off x="257175" y="0"/>
          <a:ext cx="57150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9525</xdr:rowOff>
    </xdr:from>
    <xdr:to>
      <xdr:col>6</xdr:col>
      <xdr:colOff>0</xdr:colOff>
      <xdr:row>1</xdr:row>
      <xdr:rowOff>38100</xdr:rowOff>
    </xdr:to>
    <xdr:pic>
      <xdr:nvPicPr>
        <xdr:cNvPr id="1" name="Picture 2"/>
        <xdr:cNvPicPr preferRelativeResize="1">
          <a:picLocks noChangeAspect="1"/>
        </xdr:cNvPicPr>
      </xdr:nvPicPr>
      <xdr:blipFill>
        <a:blip r:embed="rId1"/>
        <a:stretch>
          <a:fillRect/>
        </a:stretch>
      </xdr:blipFill>
      <xdr:spPr>
        <a:xfrm>
          <a:off x="257175" y="9525"/>
          <a:ext cx="57150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6</xdr:col>
      <xdr:colOff>0</xdr:colOff>
      <xdr:row>1</xdr:row>
      <xdr:rowOff>66675</xdr:rowOff>
    </xdr:to>
    <xdr:pic>
      <xdr:nvPicPr>
        <xdr:cNvPr id="1" name="Picture 3"/>
        <xdr:cNvPicPr preferRelativeResize="1">
          <a:picLocks noChangeAspect="1"/>
        </xdr:cNvPicPr>
      </xdr:nvPicPr>
      <xdr:blipFill>
        <a:blip r:embed="rId1"/>
        <a:stretch>
          <a:fillRect/>
        </a:stretch>
      </xdr:blipFill>
      <xdr:spPr>
        <a:xfrm>
          <a:off x="257175" y="0"/>
          <a:ext cx="57150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iftung-warentest.d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iftung-warentest.de/"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iftung-warentest.de/"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iftung-warentest.de/"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H35"/>
  <sheetViews>
    <sheetView showGridLines="0" showRowColHeaders="0" tabSelected="1" zoomScalePageLayoutView="0" workbookViewId="0" topLeftCell="A1">
      <selection activeCell="D25" sqref="D25"/>
    </sheetView>
  </sheetViews>
  <sheetFormatPr defaultColWidth="11.421875" defaultRowHeight="12.75"/>
  <cols>
    <col min="1" max="2" width="3.7109375" style="6" customWidth="1"/>
    <col min="3" max="3" width="45.140625" style="6" customWidth="1"/>
    <col min="4" max="4" width="12.57421875" style="6" customWidth="1"/>
    <col min="5" max="5" width="20.7109375" style="6" customWidth="1"/>
    <col min="6" max="6" width="3.7109375" style="6" customWidth="1"/>
    <col min="7" max="16384" width="11.421875" style="6" customWidth="1"/>
  </cols>
  <sheetData>
    <row r="1" spans="2:6" ht="46.5" customHeight="1">
      <c r="B1" s="63"/>
      <c r="C1" s="64"/>
      <c r="D1" s="66"/>
      <c r="E1" s="66"/>
      <c r="F1" s="67"/>
    </row>
    <row r="2" spans="2:6" ht="12.75" customHeight="1">
      <c r="B2" s="68"/>
      <c r="C2" s="5"/>
      <c r="F2" s="18"/>
    </row>
    <row r="3" spans="2:6" ht="15" customHeight="1">
      <c r="B3" s="68"/>
      <c r="C3" s="92" t="s">
        <v>21</v>
      </c>
      <c r="D3" s="92"/>
      <c r="E3" s="92"/>
      <c r="F3" s="18"/>
    </row>
    <row r="4" spans="2:6" ht="22.5" customHeight="1">
      <c r="B4" s="68"/>
      <c r="C4" s="93" t="s">
        <v>39</v>
      </c>
      <c r="D4" s="93"/>
      <c r="E4" s="93"/>
      <c r="F4" s="18"/>
    </row>
    <row r="5" spans="2:6" ht="12.75" customHeight="1">
      <c r="B5" s="68"/>
      <c r="C5" s="5"/>
      <c r="D5" s="5"/>
      <c r="F5" s="18"/>
    </row>
    <row r="6" spans="2:6" ht="71.25" customHeight="1">
      <c r="B6" s="68"/>
      <c r="C6" s="94" t="s">
        <v>40</v>
      </c>
      <c r="D6" s="94"/>
      <c r="E6" s="94"/>
      <c r="F6" s="18"/>
    </row>
    <row r="7" spans="2:6" ht="12.75" customHeight="1">
      <c r="B7" s="68"/>
      <c r="D7" s="5"/>
      <c r="F7" s="18"/>
    </row>
    <row r="8" spans="2:6" ht="48" customHeight="1">
      <c r="B8" s="68"/>
      <c r="C8" s="94" t="s">
        <v>36</v>
      </c>
      <c r="D8" s="94"/>
      <c r="E8" s="94"/>
      <c r="F8" s="18"/>
    </row>
    <row r="9" spans="2:6" ht="12.75" customHeight="1">
      <c r="B9" s="68"/>
      <c r="D9" s="5"/>
      <c r="F9" s="18"/>
    </row>
    <row r="10" spans="2:6" ht="81" customHeight="1">
      <c r="B10" s="68"/>
      <c r="C10" s="92" t="s">
        <v>45</v>
      </c>
      <c r="D10" s="94"/>
      <c r="E10" s="94"/>
      <c r="F10" s="18"/>
    </row>
    <row r="11" spans="2:6" ht="12.75" customHeight="1">
      <c r="B11" s="68"/>
      <c r="D11" s="5"/>
      <c r="F11" s="18"/>
    </row>
    <row r="12" spans="2:6" ht="12.75" customHeight="1">
      <c r="B12" s="69"/>
      <c r="C12" s="10"/>
      <c r="D12" s="10"/>
      <c r="E12" s="9"/>
      <c r="F12" s="20"/>
    </row>
    <row r="13" spans="2:6" ht="12.75" customHeight="1">
      <c r="B13" s="69"/>
      <c r="C13" s="9" t="s">
        <v>2</v>
      </c>
      <c r="D13" s="62">
        <v>500</v>
      </c>
      <c r="E13" s="21" t="s">
        <v>41</v>
      </c>
      <c r="F13" s="20"/>
    </row>
    <row r="14" spans="2:6" ht="24.75" customHeight="1">
      <c r="B14" s="69"/>
      <c r="C14" s="9" t="s">
        <v>35</v>
      </c>
      <c r="D14" s="73">
        <v>12</v>
      </c>
      <c r="E14" s="21" t="s">
        <v>27</v>
      </c>
      <c r="F14" s="20"/>
    </row>
    <row r="15" spans="2:6" ht="26.25" customHeight="1">
      <c r="B15" s="69"/>
      <c r="C15" s="9" t="s">
        <v>28</v>
      </c>
      <c r="D15" s="73">
        <v>1</v>
      </c>
      <c r="E15" s="21"/>
      <c r="F15" s="20"/>
    </row>
    <row r="16" spans="2:6" ht="12.75" customHeight="1">
      <c r="B16" s="69"/>
      <c r="C16" s="9" t="s">
        <v>3</v>
      </c>
      <c r="D16" s="73">
        <v>360</v>
      </c>
      <c r="E16" s="21"/>
      <c r="F16" s="20"/>
    </row>
    <row r="17" spans="2:6" ht="12.75" customHeight="1">
      <c r="B17" s="69"/>
      <c r="C17" s="9" t="s">
        <v>13</v>
      </c>
      <c r="D17" s="62">
        <v>3</v>
      </c>
      <c r="E17" s="21" t="s">
        <v>14</v>
      </c>
      <c r="F17" s="20"/>
    </row>
    <row r="18" spans="2:6" ht="12.75" customHeight="1">
      <c r="B18" s="69"/>
      <c r="C18" s="9" t="s">
        <v>4</v>
      </c>
      <c r="D18" s="62">
        <v>0</v>
      </c>
      <c r="E18" s="21" t="s">
        <v>41</v>
      </c>
      <c r="F18" s="20"/>
    </row>
    <row r="19" spans="2:6" ht="12.75" customHeight="1">
      <c r="B19" s="69"/>
      <c r="C19" s="9" t="s">
        <v>5</v>
      </c>
      <c r="D19" s="78">
        <f>PV((1+D17/100)^(1/D14)-1,D16,-D13,IF(D15=1,-D18*(1+D17/100)^(1/D14),-D18),D15)</f>
        <v>119505.06112196569</v>
      </c>
      <c r="E19" s="21" t="s">
        <v>41</v>
      </c>
      <c r="F19" s="20"/>
    </row>
    <row r="20" spans="2:6" ht="12.75" customHeight="1">
      <c r="B20" s="69"/>
      <c r="C20" s="9" t="s">
        <v>5</v>
      </c>
      <c r="D20" s="71"/>
      <c r="E20" s="21" t="s">
        <v>42</v>
      </c>
      <c r="F20" s="20"/>
    </row>
    <row r="21" spans="2:6" ht="25.5" customHeight="1">
      <c r="B21" s="69"/>
      <c r="C21" s="9" t="s">
        <v>37</v>
      </c>
      <c r="D21" s="72">
        <v>12</v>
      </c>
      <c r="E21" s="21" t="s">
        <v>27</v>
      </c>
      <c r="F21" s="20"/>
    </row>
    <row r="22" spans="2:6" ht="12.75" customHeight="1">
      <c r="B22" s="69"/>
      <c r="C22" s="9" t="s">
        <v>0</v>
      </c>
      <c r="D22" s="72">
        <v>360</v>
      </c>
      <c r="E22" s="21"/>
      <c r="F22" s="20"/>
    </row>
    <row r="23" spans="2:6" ht="12.75" customHeight="1">
      <c r="B23" s="69"/>
      <c r="C23" s="9" t="s">
        <v>15</v>
      </c>
      <c r="D23" s="57">
        <v>6</v>
      </c>
      <c r="E23" s="21" t="s">
        <v>14</v>
      </c>
      <c r="F23" s="20"/>
    </row>
    <row r="24" spans="2:6" ht="12.75" customHeight="1">
      <c r="B24" s="69"/>
      <c r="C24" s="9" t="s">
        <v>6</v>
      </c>
      <c r="D24" s="62">
        <v>0</v>
      </c>
      <c r="E24" s="21" t="s">
        <v>41</v>
      </c>
      <c r="F24" s="20"/>
    </row>
    <row r="25" spans="2:6" ht="12.75" customHeight="1">
      <c r="B25" s="69"/>
      <c r="C25" s="9" t="s">
        <v>1</v>
      </c>
      <c r="D25" s="79">
        <f>PMT((1+D23/100)^(1/D21)-1,D22,0,IF(D20="",-D19+D24*(1+D23/100)^(D22/D21),-D20+D24*(1+D23/100)^(D22/D21)),1)</f>
        <v>122.03653025313987</v>
      </c>
      <c r="E25" s="21" t="s">
        <v>41</v>
      </c>
      <c r="F25" s="20"/>
    </row>
    <row r="26" spans="2:6" ht="12.75" customHeight="1">
      <c r="B26" s="69"/>
      <c r="C26" s="9"/>
      <c r="D26" s="9"/>
      <c r="E26" s="9"/>
      <c r="F26" s="20"/>
    </row>
    <row r="27" spans="2:8" ht="24" customHeight="1">
      <c r="B27" s="69"/>
      <c r="C27" s="99" t="s">
        <v>23</v>
      </c>
      <c r="D27" s="99"/>
      <c r="E27" s="99"/>
      <c r="F27" s="20"/>
      <c r="G27" s="7"/>
      <c r="H27" s="7"/>
    </row>
    <row r="28" spans="2:8" ht="24.75" customHeight="1">
      <c r="B28" s="69"/>
      <c r="C28" s="100" t="s">
        <v>33</v>
      </c>
      <c r="D28" s="100"/>
      <c r="E28" s="100"/>
      <c r="F28" s="20"/>
      <c r="G28" s="7"/>
      <c r="H28" s="7"/>
    </row>
    <row r="29" spans="2:8" ht="12.75" customHeight="1">
      <c r="B29" s="69"/>
      <c r="C29" s="91" t="s">
        <v>8</v>
      </c>
      <c r="D29" s="91"/>
      <c r="E29" s="91"/>
      <c r="F29" s="20"/>
      <c r="G29" s="7"/>
      <c r="H29" s="7"/>
    </row>
    <row r="30" spans="2:6" ht="12.75" customHeight="1">
      <c r="B30" s="83"/>
      <c r="C30" s="27"/>
      <c r="D30" s="28"/>
      <c r="E30" s="28"/>
      <c r="F30" s="29"/>
    </row>
    <row r="31" spans="2:6" ht="12.75" customHeight="1">
      <c r="B31" s="74"/>
      <c r="C31" s="75"/>
      <c r="D31" s="76"/>
      <c r="E31" s="76"/>
      <c r="F31" s="77"/>
    </row>
    <row r="32" spans="2:6" ht="12.75" customHeight="1">
      <c r="B32" s="74"/>
      <c r="C32" s="96" t="s">
        <v>38</v>
      </c>
      <c r="D32" s="97"/>
      <c r="E32" s="97"/>
      <c r="F32" s="77"/>
    </row>
    <row r="33" spans="2:6" ht="12.75" customHeight="1">
      <c r="B33" s="68"/>
      <c r="D33" s="98" t="s">
        <v>16</v>
      </c>
      <c r="E33" s="98"/>
      <c r="F33" s="18"/>
    </row>
    <row r="34" spans="2:6" ht="12.75" customHeight="1">
      <c r="B34" s="68"/>
      <c r="C34" s="95" t="s">
        <v>46</v>
      </c>
      <c r="D34" s="95"/>
      <c r="E34" s="95"/>
      <c r="F34" s="18"/>
    </row>
    <row r="35" spans="2:6" ht="12.75" customHeight="1">
      <c r="B35" s="70"/>
      <c r="C35" s="23"/>
      <c r="D35" s="23"/>
      <c r="E35" s="23"/>
      <c r="F35" s="24"/>
    </row>
    <row r="36" ht="12.75" customHeight="1"/>
    <row r="37" ht="12.75" customHeight="1"/>
    <row r="38" ht="12.75" customHeight="1"/>
  </sheetData>
  <sheetProtection password="CA55" sheet="1" objects="1" scenarios="1"/>
  <mergeCells count="11">
    <mergeCell ref="C28:E28"/>
    <mergeCell ref="C29:E29"/>
    <mergeCell ref="C3:E3"/>
    <mergeCell ref="C4:E4"/>
    <mergeCell ref="C6:E6"/>
    <mergeCell ref="C8:E8"/>
    <mergeCell ref="C34:E34"/>
    <mergeCell ref="C32:E32"/>
    <mergeCell ref="D33:E33"/>
    <mergeCell ref="C10:E10"/>
    <mergeCell ref="C27:E27"/>
  </mergeCells>
  <hyperlinks>
    <hyperlink ref="C34:E34" r:id="rId1" display="http://www.stiftung-warentest.de/"/>
  </hyperlinks>
  <printOptions/>
  <pageMargins left="0.787401575" right="0.787401575" top="0.52" bottom="0.48" header="0.4921259845" footer="0.4921259845"/>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B1:H35"/>
  <sheetViews>
    <sheetView showGridLines="0" showRowColHeaders="0" zoomScalePageLayoutView="0" workbookViewId="0" topLeftCell="A1">
      <selection activeCell="D14" sqref="D14"/>
    </sheetView>
  </sheetViews>
  <sheetFormatPr defaultColWidth="11.421875" defaultRowHeight="12.75"/>
  <cols>
    <col min="1" max="2" width="3.7109375" style="6" customWidth="1"/>
    <col min="3" max="3" width="43.8515625" style="6" customWidth="1"/>
    <col min="4" max="4" width="13.28125" style="6" customWidth="1"/>
    <col min="5" max="5" width="21.28125" style="6" customWidth="1"/>
    <col min="6" max="7" width="3.7109375" style="6" customWidth="1"/>
    <col min="8" max="16384" width="11.421875" style="6" customWidth="1"/>
  </cols>
  <sheetData>
    <row r="1" spans="2:6" ht="46.5" customHeight="1">
      <c r="B1" s="63"/>
      <c r="C1" s="64"/>
      <c r="D1" s="65"/>
      <c r="E1" s="66"/>
      <c r="F1" s="67"/>
    </row>
    <row r="2" spans="2:6" ht="12.75" customHeight="1">
      <c r="B2" s="68"/>
      <c r="C2" s="5"/>
      <c r="D2" s="3"/>
      <c r="F2" s="18"/>
    </row>
    <row r="3" spans="2:6" ht="12.75" customHeight="1">
      <c r="B3" s="68"/>
      <c r="C3" s="92" t="s">
        <v>21</v>
      </c>
      <c r="D3" s="92"/>
      <c r="E3" s="92"/>
      <c r="F3" s="18"/>
    </row>
    <row r="4" spans="2:6" ht="23.25" customHeight="1">
      <c r="B4" s="68"/>
      <c r="C4" s="93" t="s">
        <v>9</v>
      </c>
      <c r="D4" s="93"/>
      <c r="E4" s="93"/>
      <c r="F4" s="18"/>
    </row>
    <row r="5" spans="2:6" ht="12.75" customHeight="1">
      <c r="B5" s="68"/>
      <c r="F5" s="18"/>
    </row>
    <row r="6" spans="2:6" ht="61.5" customHeight="1">
      <c r="B6" s="68"/>
      <c r="C6" s="94" t="s">
        <v>30</v>
      </c>
      <c r="D6" s="94"/>
      <c r="E6" s="94"/>
      <c r="F6" s="18"/>
    </row>
    <row r="7" spans="2:6" ht="12.75" customHeight="1">
      <c r="B7" s="68"/>
      <c r="F7" s="18"/>
    </row>
    <row r="8" spans="2:6" ht="82.5" customHeight="1">
      <c r="B8" s="68"/>
      <c r="C8" s="94" t="s">
        <v>31</v>
      </c>
      <c r="D8" s="94"/>
      <c r="E8" s="94"/>
      <c r="F8" s="18"/>
    </row>
    <row r="9" spans="2:6" ht="12.75" customHeight="1">
      <c r="B9" s="68"/>
      <c r="F9" s="18"/>
    </row>
    <row r="10" spans="2:6" ht="61.5" customHeight="1">
      <c r="B10" s="68"/>
      <c r="C10" s="94" t="s">
        <v>32</v>
      </c>
      <c r="D10" s="94"/>
      <c r="E10" s="94"/>
      <c r="F10" s="18"/>
    </row>
    <row r="11" spans="2:6" ht="12.75" customHeight="1">
      <c r="B11" s="68"/>
      <c r="F11" s="18"/>
    </row>
    <row r="12" spans="2:6" ht="12.75" customHeight="1">
      <c r="B12" s="68"/>
      <c r="F12" s="18"/>
    </row>
    <row r="13" spans="2:6" ht="12.75" customHeight="1">
      <c r="B13" s="69"/>
      <c r="C13" s="10"/>
      <c r="D13" s="10"/>
      <c r="E13" s="9"/>
      <c r="F13" s="20"/>
    </row>
    <row r="14" spans="2:6" ht="12.75" customHeight="1">
      <c r="B14" s="69"/>
      <c r="C14" s="9" t="s">
        <v>1</v>
      </c>
      <c r="D14" s="57">
        <v>360</v>
      </c>
      <c r="E14" s="21" t="s">
        <v>41</v>
      </c>
      <c r="F14" s="20"/>
    </row>
    <row r="15" spans="2:6" ht="25.5" customHeight="1">
      <c r="B15" s="69"/>
      <c r="C15" s="9" t="s">
        <v>34</v>
      </c>
      <c r="D15" s="58">
        <v>12</v>
      </c>
      <c r="E15" s="21" t="s">
        <v>27</v>
      </c>
      <c r="F15" s="20"/>
    </row>
    <row r="16" spans="2:6" ht="12.75" customHeight="1">
      <c r="B16" s="69"/>
      <c r="C16" s="9" t="s">
        <v>0</v>
      </c>
      <c r="D16" s="58">
        <v>240</v>
      </c>
      <c r="E16" s="21"/>
      <c r="F16" s="20"/>
    </row>
    <row r="17" spans="2:6" ht="12.75" customHeight="1">
      <c r="B17" s="69"/>
      <c r="C17" s="9" t="s">
        <v>15</v>
      </c>
      <c r="D17" s="59">
        <v>6</v>
      </c>
      <c r="E17" s="21" t="s">
        <v>14</v>
      </c>
      <c r="F17" s="20"/>
    </row>
    <row r="18" spans="2:6" ht="12.75" customHeight="1">
      <c r="B18" s="69"/>
      <c r="C18" s="9" t="s">
        <v>6</v>
      </c>
      <c r="D18" s="57">
        <v>0</v>
      </c>
      <c r="E18" s="21" t="s">
        <v>41</v>
      </c>
      <c r="F18" s="20"/>
    </row>
    <row r="19" spans="2:6" ht="12.75" customHeight="1">
      <c r="B19" s="69"/>
      <c r="C19" s="9" t="s">
        <v>5</v>
      </c>
      <c r="D19" s="78">
        <f>FV((1+D17/100)^(1/D15)-1,D16,-D14,0,1)+D18*(1+D17/100)^(D16/D15)</f>
        <v>164032.47648768284</v>
      </c>
      <c r="E19" s="21" t="s">
        <v>41</v>
      </c>
      <c r="F19" s="20"/>
    </row>
    <row r="20" spans="2:6" ht="12.75" customHeight="1">
      <c r="B20" s="69"/>
      <c r="C20" s="9" t="s">
        <v>5</v>
      </c>
      <c r="D20" s="56"/>
      <c r="E20" s="21" t="s">
        <v>42</v>
      </c>
      <c r="F20" s="20"/>
    </row>
    <row r="21" spans="2:6" ht="24.75" customHeight="1">
      <c r="B21" s="69"/>
      <c r="C21" s="9" t="s">
        <v>35</v>
      </c>
      <c r="D21" s="60">
        <v>12</v>
      </c>
      <c r="E21" s="21" t="s">
        <v>27</v>
      </c>
      <c r="F21" s="20"/>
    </row>
    <row r="22" spans="2:6" ht="24.75" customHeight="1">
      <c r="B22" s="69"/>
      <c r="C22" s="9" t="s">
        <v>28</v>
      </c>
      <c r="D22" s="60">
        <v>0</v>
      </c>
      <c r="E22" s="21"/>
      <c r="F22" s="20"/>
    </row>
    <row r="23" spans="2:6" ht="12.75" customHeight="1">
      <c r="B23" s="69"/>
      <c r="C23" s="9" t="s">
        <v>3</v>
      </c>
      <c r="D23" s="60">
        <v>240</v>
      </c>
      <c r="E23" s="21"/>
      <c r="F23" s="20"/>
    </row>
    <row r="24" spans="2:6" ht="12.75" customHeight="1">
      <c r="B24" s="69"/>
      <c r="C24" s="9" t="s">
        <v>13</v>
      </c>
      <c r="D24" s="61">
        <v>4</v>
      </c>
      <c r="E24" s="21" t="s">
        <v>14</v>
      </c>
      <c r="F24" s="20"/>
    </row>
    <row r="25" spans="2:6" ht="12.75" customHeight="1">
      <c r="B25" s="69"/>
      <c r="C25" s="9" t="s">
        <v>4</v>
      </c>
      <c r="D25" s="62">
        <v>0</v>
      </c>
      <c r="E25" s="21" t="s">
        <v>41</v>
      </c>
      <c r="F25" s="20"/>
    </row>
    <row r="26" spans="2:6" ht="12.75" customHeight="1">
      <c r="B26" s="69"/>
      <c r="C26" s="9" t="s">
        <v>2</v>
      </c>
      <c r="D26" s="78">
        <f>PMT((1+D24/100)^(1/D21)-1,D23,IF(D20="",-D19,-D20),IF(D22=1,D25*(1+D24/100)^(1/D21),D25),D22)</f>
        <v>987.8343430089415</v>
      </c>
      <c r="E26" s="21" t="s">
        <v>41</v>
      </c>
      <c r="F26" s="20"/>
    </row>
    <row r="27" spans="2:6" ht="12.75" customHeight="1">
      <c r="B27" s="69"/>
      <c r="C27" s="9"/>
      <c r="D27" s="9"/>
      <c r="E27" s="9"/>
      <c r="F27" s="20"/>
    </row>
    <row r="28" spans="2:8" ht="25.5" customHeight="1">
      <c r="B28" s="69"/>
      <c r="C28" s="101" t="s">
        <v>23</v>
      </c>
      <c r="D28" s="101"/>
      <c r="E28" s="101"/>
      <c r="F28" s="20"/>
      <c r="G28" s="7"/>
      <c r="H28" s="7"/>
    </row>
    <row r="29" spans="2:8" ht="26.25" customHeight="1">
      <c r="B29" s="69"/>
      <c r="C29" s="100" t="s">
        <v>33</v>
      </c>
      <c r="D29" s="100"/>
      <c r="E29" s="100"/>
      <c r="F29" s="20"/>
      <c r="G29" s="7"/>
      <c r="H29" s="7"/>
    </row>
    <row r="30" spans="2:8" ht="12.75" customHeight="1">
      <c r="B30" s="69"/>
      <c r="C30" s="91" t="s">
        <v>8</v>
      </c>
      <c r="D30" s="91"/>
      <c r="E30" s="91"/>
      <c r="F30" s="20"/>
      <c r="G30" s="7"/>
      <c r="H30" s="7"/>
    </row>
    <row r="31" spans="2:6" ht="12.75" customHeight="1">
      <c r="B31" s="83"/>
      <c r="C31" s="28"/>
      <c r="D31" s="28"/>
      <c r="E31" s="28"/>
      <c r="F31" s="29"/>
    </row>
    <row r="32" spans="2:6" ht="12.75" customHeight="1">
      <c r="B32" s="68"/>
      <c r="C32" s="98"/>
      <c r="D32" s="98"/>
      <c r="E32" s="98"/>
      <c r="F32" s="18"/>
    </row>
    <row r="33" spans="2:6" ht="12.75" customHeight="1">
      <c r="B33" s="68"/>
      <c r="C33" s="98" t="s">
        <v>16</v>
      </c>
      <c r="D33" s="98"/>
      <c r="E33" s="98"/>
      <c r="F33" s="18"/>
    </row>
    <row r="34" spans="2:6" ht="12.75" customHeight="1">
      <c r="B34" s="68"/>
      <c r="C34" s="95" t="s">
        <v>46</v>
      </c>
      <c r="D34" s="95"/>
      <c r="E34" s="95"/>
      <c r="F34" s="18"/>
    </row>
    <row r="35" spans="2:6" ht="11.25">
      <c r="B35" s="70"/>
      <c r="C35" s="23"/>
      <c r="D35" s="23"/>
      <c r="E35" s="23"/>
      <c r="F35" s="24"/>
    </row>
  </sheetData>
  <sheetProtection password="CA55" sheet="1" objects="1" scenarios="1"/>
  <mergeCells count="11">
    <mergeCell ref="C10:E10"/>
    <mergeCell ref="C32:E32"/>
    <mergeCell ref="C33:E33"/>
    <mergeCell ref="C34:E34"/>
    <mergeCell ref="C4:E4"/>
    <mergeCell ref="C3:E3"/>
    <mergeCell ref="C29:E29"/>
    <mergeCell ref="C30:E30"/>
    <mergeCell ref="C28:E28"/>
    <mergeCell ref="C6:E6"/>
    <mergeCell ref="C8:E8"/>
  </mergeCells>
  <hyperlinks>
    <hyperlink ref="C34:E34" r:id="rId1" display="http://www.stiftung-warentest.de/"/>
  </hyperlinks>
  <printOptions/>
  <pageMargins left="0.787401575" right="0.787401575" top="0.59" bottom="0.58" header="0.4921259845" footer="0.4921259845"/>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B1:H32"/>
  <sheetViews>
    <sheetView showGridLines="0" showRowColHeaders="0" zoomScalePageLayoutView="0" workbookViewId="0" topLeftCell="A1">
      <selection activeCell="D11" sqref="D11"/>
    </sheetView>
  </sheetViews>
  <sheetFormatPr defaultColWidth="11.421875" defaultRowHeight="12.75"/>
  <cols>
    <col min="1" max="2" width="3.7109375" style="4" customWidth="1"/>
    <col min="3" max="3" width="39.8515625" style="4" customWidth="1"/>
    <col min="4" max="4" width="12.00390625" style="30" customWidth="1"/>
    <col min="5" max="5" width="26.57421875" style="4" customWidth="1"/>
    <col min="6" max="7" width="3.7109375" style="4" customWidth="1"/>
    <col min="8" max="16384" width="11.421875" style="4" customWidth="1"/>
  </cols>
  <sheetData>
    <row r="1" spans="2:6" ht="46.5" customHeight="1">
      <c r="B1" s="11"/>
      <c r="C1" s="12"/>
      <c r="D1" s="42"/>
      <c r="E1" s="12"/>
      <c r="F1" s="13"/>
    </row>
    <row r="2" spans="2:6" ht="12.75" customHeight="1">
      <c r="B2" s="14"/>
      <c r="C2" s="30"/>
      <c r="D2" s="31"/>
      <c r="F2" s="15"/>
    </row>
    <row r="3" spans="2:6" ht="12.75" customHeight="1">
      <c r="B3" s="14"/>
      <c r="C3" s="30" t="s">
        <v>21</v>
      </c>
      <c r="D3" s="4"/>
      <c r="F3" s="15"/>
    </row>
    <row r="4" spans="2:6" ht="20.25" customHeight="1">
      <c r="B4" s="14"/>
      <c r="C4" s="93" t="s">
        <v>10</v>
      </c>
      <c r="D4" s="93"/>
      <c r="E4" s="93"/>
      <c r="F4" s="15"/>
    </row>
    <row r="5" spans="2:6" ht="12.75" customHeight="1">
      <c r="B5" s="14"/>
      <c r="C5" s="5"/>
      <c r="D5" s="5"/>
      <c r="E5" s="6"/>
      <c r="F5" s="15"/>
    </row>
    <row r="6" spans="2:6" s="30" customFormat="1" ht="51" customHeight="1">
      <c r="B6" s="43"/>
      <c r="C6" s="94" t="s">
        <v>24</v>
      </c>
      <c r="D6" s="94"/>
      <c r="E6" s="94"/>
      <c r="F6" s="44"/>
    </row>
    <row r="7" spans="2:6" s="30" customFormat="1" ht="12.75" customHeight="1">
      <c r="B7" s="43"/>
      <c r="C7" s="5"/>
      <c r="D7" s="5"/>
      <c r="E7" s="5"/>
      <c r="F7" s="44"/>
    </row>
    <row r="8" spans="2:6" s="30" customFormat="1" ht="51" customHeight="1">
      <c r="B8" s="43"/>
      <c r="C8" s="94" t="s">
        <v>25</v>
      </c>
      <c r="D8" s="94"/>
      <c r="E8" s="94"/>
      <c r="F8" s="44"/>
    </row>
    <row r="9" spans="2:6" s="30" customFormat="1" ht="12.75" customHeight="1">
      <c r="B9" s="47"/>
      <c r="C9" s="46"/>
      <c r="D9" s="48"/>
      <c r="E9" s="48"/>
      <c r="F9" s="49"/>
    </row>
    <row r="10" spans="2:6" ht="12.75" customHeight="1">
      <c r="B10" s="19"/>
      <c r="C10" s="36"/>
      <c r="D10" s="8"/>
      <c r="E10" s="8"/>
      <c r="F10" s="45"/>
    </row>
    <row r="11" spans="2:6" ht="12.75" customHeight="1">
      <c r="B11" s="19"/>
      <c r="C11" s="9" t="s">
        <v>5</v>
      </c>
      <c r="D11" s="39">
        <v>150000</v>
      </c>
      <c r="E11" s="37" t="s">
        <v>41</v>
      </c>
      <c r="F11" s="45"/>
    </row>
    <row r="12" spans="2:6" ht="12.75" customHeight="1">
      <c r="B12" s="19"/>
      <c r="C12" s="9" t="s">
        <v>2</v>
      </c>
      <c r="D12" s="39">
        <v>1000</v>
      </c>
      <c r="E12" s="37" t="s">
        <v>41</v>
      </c>
      <c r="F12" s="45"/>
    </row>
    <row r="13" spans="2:6" ht="25.5" customHeight="1">
      <c r="B13" s="19"/>
      <c r="C13" s="9" t="s">
        <v>29</v>
      </c>
      <c r="D13" s="40">
        <v>12</v>
      </c>
      <c r="E13" s="37" t="s">
        <v>27</v>
      </c>
      <c r="F13" s="45"/>
    </row>
    <row r="14" spans="2:6" ht="25.5" customHeight="1">
      <c r="B14" s="19"/>
      <c r="C14" s="9" t="s">
        <v>28</v>
      </c>
      <c r="D14" s="40">
        <v>0</v>
      </c>
      <c r="E14" s="37" t="s">
        <v>26</v>
      </c>
      <c r="F14" s="45"/>
    </row>
    <row r="15" spans="2:6" ht="12.75" customHeight="1">
      <c r="B15" s="19"/>
      <c r="C15" s="8" t="s">
        <v>13</v>
      </c>
      <c r="D15" s="41">
        <v>6</v>
      </c>
      <c r="E15" s="37" t="s">
        <v>14</v>
      </c>
      <c r="F15" s="45"/>
    </row>
    <row r="16" spans="2:6" ht="12.75" customHeight="1">
      <c r="B16" s="19"/>
      <c r="C16" s="8" t="s">
        <v>3</v>
      </c>
      <c r="D16" s="80">
        <f>IF(D12&lt;=D17,"ewig",NPER((1+D15/100)^(1/D13)-1,-D12,D11,0,D14))</f>
        <v>269.7475283300029</v>
      </c>
      <c r="E16" s="37"/>
      <c r="F16" s="45"/>
    </row>
    <row r="17" spans="2:6" ht="12.75" customHeight="1">
      <c r="B17" s="19"/>
      <c r="C17" s="8" t="s">
        <v>7</v>
      </c>
      <c r="D17" s="81">
        <f>PMT((1+D15/100)^(1/D13)-1,D13,-D11,D11,D14)</f>
        <v>730.1325848014579</v>
      </c>
      <c r="E17" s="37" t="s">
        <v>41</v>
      </c>
      <c r="F17" s="45"/>
    </row>
    <row r="18" spans="2:6" ht="12.75" customHeight="1">
      <c r="B18" s="19"/>
      <c r="C18" s="8"/>
      <c r="D18" s="38"/>
      <c r="E18" s="8"/>
      <c r="F18" s="45"/>
    </row>
    <row r="19" spans="2:8" ht="26.25" customHeight="1">
      <c r="B19" s="19"/>
      <c r="C19" s="101" t="s">
        <v>23</v>
      </c>
      <c r="D19" s="101"/>
      <c r="E19" s="101"/>
      <c r="F19" s="45"/>
      <c r="G19" s="35"/>
      <c r="H19" s="35"/>
    </row>
    <row r="20" spans="2:8" ht="12.75" customHeight="1">
      <c r="B20" s="19"/>
      <c r="C20" s="104" t="s">
        <v>8</v>
      </c>
      <c r="D20" s="104"/>
      <c r="E20" s="104"/>
      <c r="F20" s="45"/>
      <c r="G20" s="35"/>
      <c r="H20" s="35"/>
    </row>
    <row r="21" spans="2:8" ht="12.75" customHeight="1">
      <c r="B21" s="19"/>
      <c r="C21" s="36"/>
      <c r="D21" s="8"/>
      <c r="E21" s="8"/>
      <c r="F21" s="45"/>
      <c r="G21" s="35"/>
      <c r="H21" s="35"/>
    </row>
    <row r="22" spans="2:6" ht="12.75" customHeight="1">
      <c r="B22" s="26"/>
      <c r="C22" s="50"/>
      <c r="D22" s="51"/>
      <c r="E22" s="50"/>
      <c r="F22" s="52"/>
    </row>
    <row r="23" spans="2:6" ht="12.75" customHeight="1">
      <c r="B23" s="84"/>
      <c r="C23" s="103"/>
      <c r="D23" s="103"/>
      <c r="E23" s="103"/>
      <c r="F23" s="85"/>
    </row>
    <row r="24" spans="2:6" ht="12.75" customHeight="1">
      <c r="B24" s="84"/>
      <c r="C24" s="103" t="s">
        <v>16</v>
      </c>
      <c r="D24" s="103"/>
      <c r="E24" s="103"/>
      <c r="F24" s="85"/>
    </row>
    <row r="25" spans="2:6" ht="12.75" customHeight="1">
      <c r="B25" s="84"/>
      <c r="C25" s="102" t="s">
        <v>46</v>
      </c>
      <c r="D25" s="102"/>
      <c r="E25" s="102"/>
      <c r="F25" s="85"/>
    </row>
    <row r="26" spans="2:6" ht="12.75" customHeight="1">
      <c r="B26" s="86"/>
      <c r="C26" s="82"/>
      <c r="D26" s="87"/>
      <c r="E26" s="88"/>
      <c r="F26" s="89"/>
    </row>
    <row r="27" spans="3:4" ht="12.75" customHeight="1">
      <c r="C27" s="6"/>
      <c r="D27" s="32"/>
    </row>
    <row r="28" ht="12.75" customHeight="1">
      <c r="C28" s="6"/>
    </row>
    <row r="29" ht="15" customHeight="1">
      <c r="C29" s="6"/>
    </row>
    <row r="30" ht="15" customHeight="1">
      <c r="D30" s="32"/>
    </row>
    <row r="31" ht="15" customHeight="1">
      <c r="D31" s="34"/>
    </row>
    <row r="32" ht="15" customHeight="1">
      <c r="D32" s="33"/>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sheetData>
  <sheetProtection password="CA55" sheet="1" objects="1" scenarios="1"/>
  <mergeCells count="8">
    <mergeCell ref="C19:E19"/>
    <mergeCell ref="C4:E4"/>
    <mergeCell ref="C6:E6"/>
    <mergeCell ref="C8:E8"/>
    <mergeCell ref="C25:E25"/>
    <mergeCell ref="C24:E24"/>
    <mergeCell ref="C20:E20"/>
    <mergeCell ref="C23:E23"/>
  </mergeCells>
  <hyperlinks>
    <hyperlink ref="C25:E25" r:id="rId1" display="http://www.stiftung-warentest.de/"/>
  </hyperlinks>
  <printOptions/>
  <pageMargins left="0.787401575" right="0.787401575" top="0.984251969" bottom="0.984251969" header="0.4921259845" footer="0.4921259845"/>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B1:I25"/>
  <sheetViews>
    <sheetView showGridLines="0" showRowColHeaders="0" zoomScalePageLayoutView="0" workbookViewId="0" topLeftCell="A1">
      <selection activeCell="D9" sqref="D9"/>
    </sheetView>
  </sheetViews>
  <sheetFormatPr defaultColWidth="11.421875" defaultRowHeight="12.75"/>
  <cols>
    <col min="1" max="2" width="3.7109375" style="1" customWidth="1"/>
    <col min="3" max="3" width="21.7109375" style="1" customWidth="1"/>
    <col min="4" max="4" width="11.7109375" style="1" customWidth="1"/>
    <col min="5" max="5" width="44.8515625" style="1" customWidth="1"/>
    <col min="6" max="6" width="3.8515625" style="1" customWidth="1"/>
    <col min="7" max="16384" width="11.421875" style="1" customWidth="1"/>
  </cols>
  <sheetData>
    <row r="1" spans="2:6" ht="43.5" customHeight="1">
      <c r="B1" s="11"/>
      <c r="C1" s="12"/>
      <c r="D1" s="12"/>
      <c r="E1" s="12"/>
      <c r="F1" s="13"/>
    </row>
    <row r="2" spans="2:6" ht="12.75" customHeight="1">
      <c r="B2" s="14"/>
      <c r="C2" s="4"/>
      <c r="D2" s="4"/>
      <c r="E2" s="4"/>
      <c r="F2" s="15"/>
    </row>
    <row r="3" spans="2:9" ht="12.75" customHeight="1">
      <c r="B3" s="14"/>
      <c r="C3" s="5" t="s">
        <v>21</v>
      </c>
      <c r="D3" s="6"/>
      <c r="E3" s="6"/>
      <c r="F3" s="16"/>
      <c r="G3" s="2"/>
      <c r="H3" s="2"/>
      <c r="I3" s="2"/>
    </row>
    <row r="4" spans="2:9" ht="19.5" customHeight="1">
      <c r="B4" s="14"/>
      <c r="C4" s="17" t="s">
        <v>22</v>
      </c>
      <c r="D4" s="6"/>
      <c r="E4" s="6"/>
      <c r="F4" s="16"/>
      <c r="G4" s="2"/>
      <c r="H4" s="2"/>
      <c r="I4" s="2"/>
    </row>
    <row r="5" spans="2:9" ht="12.75" customHeight="1">
      <c r="B5" s="14"/>
      <c r="C5" s="5"/>
      <c r="D5" s="6"/>
      <c r="E5" s="6"/>
      <c r="F5" s="18"/>
      <c r="G5" s="2"/>
      <c r="H5" s="2"/>
      <c r="I5" s="2"/>
    </row>
    <row r="6" spans="2:9" ht="48.75" customHeight="1">
      <c r="B6" s="14"/>
      <c r="C6" s="94" t="s">
        <v>44</v>
      </c>
      <c r="D6" s="94"/>
      <c r="E6" s="94"/>
      <c r="F6" s="18"/>
      <c r="G6" s="2"/>
      <c r="H6" s="2"/>
      <c r="I6" s="2"/>
    </row>
    <row r="7" spans="2:9" ht="15" customHeight="1">
      <c r="B7" s="22"/>
      <c r="C7" s="25"/>
      <c r="D7" s="23"/>
      <c r="E7" s="23"/>
      <c r="F7" s="24"/>
      <c r="G7" s="2"/>
      <c r="H7" s="2"/>
      <c r="I7" s="2"/>
    </row>
    <row r="8" spans="2:9" ht="12.75" customHeight="1">
      <c r="B8" s="19"/>
      <c r="C8" s="9"/>
      <c r="D8" s="9"/>
      <c r="E8" s="9"/>
      <c r="F8" s="20"/>
      <c r="G8" s="2"/>
      <c r="H8" s="2"/>
      <c r="I8" s="2"/>
    </row>
    <row r="9" spans="2:9" ht="12.75" customHeight="1">
      <c r="B9" s="19"/>
      <c r="C9" s="9" t="s">
        <v>11</v>
      </c>
      <c r="D9" s="53">
        <v>1000</v>
      </c>
      <c r="E9" s="21" t="s">
        <v>43</v>
      </c>
      <c r="F9" s="20"/>
      <c r="G9" s="2"/>
      <c r="H9" s="2"/>
      <c r="I9" s="2"/>
    </row>
    <row r="10" spans="2:9" ht="12.75" customHeight="1">
      <c r="B10" s="19"/>
      <c r="C10" s="9" t="s">
        <v>17</v>
      </c>
      <c r="D10" s="54">
        <v>2</v>
      </c>
      <c r="E10" s="21" t="s">
        <v>18</v>
      </c>
      <c r="F10" s="20"/>
      <c r="G10" s="2"/>
      <c r="H10" s="2"/>
      <c r="I10" s="2"/>
    </row>
    <row r="11" spans="2:9" ht="12.75" customHeight="1">
      <c r="B11" s="19"/>
      <c r="C11" s="9" t="s">
        <v>20</v>
      </c>
      <c r="D11" s="55">
        <v>20</v>
      </c>
      <c r="E11" s="21" t="s">
        <v>19</v>
      </c>
      <c r="F11" s="20"/>
      <c r="G11" s="2"/>
      <c r="H11" s="2"/>
      <c r="I11" s="2"/>
    </row>
    <row r="12" spans="2:9" ht="12.75" customHeight="1">
      <c r="B12" s="19"/>
      <c r="C12" s="9" t="s">
        <v>12</v>
      </c>
      <c r="D12" s="79">
        <f>D9/(1+D10/100)^D11</f>
        <v>672.9713331080577</v>
      </c>
      <c r="E12" s="21" t="s">
        <v>43</v>
      </c>
      <c r="F12" s="20"/>
      <c r="G12" s="2"/>
      <c r="H12" s="2"/>
      <c r="I12" s="2"/>
    </row>
    <row r="13" spans="2:9" ht="12.75" customHeight="1">
      <c r="B13" s="19"/>
      <c r="C13" s="9"/>
      <c r="D13" s="9"/>
      <c r="E13" s="21"/>
      <c r="F13" s="20"/>
      <c r="G13" s="2"/>
      <c r="H13" s="2"/>
      <c r="I13" s="2"/>
    </row>
    <row r="14" spans="2:9" ht="12.75" customHeight="1">
      <c r="B14" s="19"/>
      <c r="C14" s="9" t="s">
        <v>12</v>
      </c>
      <c r="D14" s="53">
        <v>1000</v>
      </c>
      <c r="E14" s="21" t="s">
        <v>43</v>
      </c>
      <c r="F14" s="20"/>
      <c r="G14" s="2"/>
      <c r="H14" s="2"/>
      <c r="I14" s="2"/>
    </row>
    <row r="15" spans="2:9" ht="12.75" customHeight="1">
      <c r="B15" s="19"/>
      <c r="C15" s="9" t="s">
        <v>17</v>
      </c>
      <c r="D15" s="54">
        <v>2</v>
      </c>
      <c r="E15" s="21" t="s">
        <v>18</v>
      </c>
      <c r="F15" s="20"/>
      <c r="G15" s="2"/>
      <c r="H15" s="2"/>
      <c r="I15" s="2"/>
    </row>
    <row r="16" spans="2:9" ht="12.75" customHeight="1">
      <c r="B16" s="19"/>
      <c r="C16" s="9" t="s">
        <v>20</v>
      </c>
      <c r="D16" s="55">
        <v>20</v>
      </c>
      <c r="E16" s="21" t="s">
        <v>19</v>
      </c>
      <c r="F16" s="20"/>
      <c r="G16" s="2"/>
      <c r="H16" s="2"/>
      <c r="I16" s="2"/>
    </row>
    <row r="17" spans="2:9" ht="12.75" customHeight="1">
      <c r="B17" s="19"/>
      <c r="C17" s="9" t="s">
        <v>11</v>
      </c>
      <c r="D17" s="79">
        <f>D14*(1+D15/100)^D16</f>
        <v>1485.9473959783543</v>
      </c>
      <c r="E17" s="21" t="s">
        <v>43</v>
      </c>
      <c r="F17" s="20"/>
      <c r="G17" s="2"/>
      <c r="H17" s="2"/>
      <c r="I17" s="2"/>
    </row>
    <row r="18" spans="2:9" ht="12.75" customHeight="1">
      <c r="B18" s="19"/>
      <c r="C18" s="9"/>
      <c r="D18" s="9"/>
      <c r="E18" s="9"/>
      <c r="F18" s="20"/>
      <c r="G18" s="2"/>
      <c r="H18" s="2"/>
      <c r="I18" s="2"/>
    </row>
    <row r="19" spans="2:9" s="4" customFormat="1" ht="25.5" customHeight="1">
      <c r="B19" s="19"/>
      <c r="C19" s="101" t="s">
        <v>23</v>
      </c>
      <c r="D19" s="101"/>
      <c r="E19" s="101"/>
      <c r="F19" s="20"/>
      <c r="G19" s="7"/>
      <c r="H19" s="7"/>
      <c r="I19" s="7"/>
    </row>
    <row r="20" spans="2:9" s="4" customFormat="1" ht="12.75" customHeight="1">
      <c r="B20" s="19"/>
      <c r="C20" s="91" t="s">
        <v>8</v>
      </c>
      <c r="D20" s="91"/>
      <c r="E20" s="91"/>
      <c r="F20" s="20"/>
      <c r="G20" s="7"/>
      <c r="H20" s="7"/>
      <c r="I20" s="7"/>
    </row>
    <row r="21" spans="2:9" s="4" customFormat="1" ht="12.75" customHeight="1">
      <c r="B21" s="26"/>
      <c r="C21" s="27"/>
      <c r="D21" s="28"/>
      <c r="E21" s="28"/>
      <c r="F21" s="29"/>
      <c r="G21" s="6"/>
      <c r="H21" s="6"/>
      <c r="I21" s="6"/>
    </row>
    <row r="22" spans="2:9" ht="12.75" customHeight="1">
      <c r="B22" s="84"/>
      <c r="C22" s="98"/>
      <c r="D22" s="98"/>
      <c r="E22" s="98"/>
      <c r="F22" s="90"/>
      <c r="G22" s="2"/>
      <c r="H22" s="2"/>
      <c r="I22" s="2"/>
    </row>
    <row r="23" spans="2:6" ht="12.75" customHeight="1">
      <c r="B23" s="84"/>
      <c r="C23" s="98" t="s">
        <v>16</v>
      </c>
      <c r="D23" s="98"/>
      <c r="E23" s="98"/>
      <c r="F23" s="85"/>
    </row>
    <row r="24" spans="2:6" ht="12.75" customHeight="1">
      <c r="B24" s="84"/>
      <c r="C24" s="102" t="s">
        <v>46</v>
      </c>
      <c r="D24" s="102"/>
      <c r="E24" s="102"/>
      <c r="F24" s="85"/>
    </row>
    <row r="25" spans="2:6" ht="12.75" customHeight="1">
      <c r="B25" s="86"/>
      <c r="C25" s="88"/>
      <c r="D25" s="88"/>
      <c r="E25" s="88"/>
      <c r="F25" s="89"/>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sheetData>
  <sheetProtection password="CA55" sheet="1" objects="1" scenarios="1"/>
  <mergeCells count="6">
    <mergeCell ref="C23:E23"/>
    <mergeCell ref="C24:E24"/>
    <mergeCell ref="C6:E6"/>
    <mergeCell ref="C19:E19"/>
    <mergeCell ref="C20:E20"/>
    <mergeCell ref="C22:E22"/>
  </mergeCells>
  <hyperlinks>
    <hyperlink ref="C24:E24" r:id="rId1" display="http://www.stiftung-warentest.de/"/>
  </hyperlinks>
  <printOptions/>
  <pageMargins left="0.787401575" right="0.787401575" top="0.984251969" bottom="0.984251969" header="0.4921259845" footer="0.4921259845"/>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Stiftung Warentest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Rainer Zuppe</dc:creator>
  <cp:keywords/>
  <dc:description/>
  <cp:lastModifiedBy>Siekmann</cp:lastModifiedBy>
  <cp:lastPrinted>2000-12-14T12:43:32Z</cp:lastPrinted>
  <dcterms:created xsi:type="dcterms:W3CDTF">2000-10-16T09:38:15Z</dcterms:created>
  <dcterms:modified xsi:type="dcterms:W3CDTF">2008-08-05T14:41:53Z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2049316728</vt:i4>
  </property>
  <property fmtid="{D5CDD505-2E9C-101B-9397-08002B2CF9AE}" pid="3" name="_EmailSubject">
    <vt:lpwstr>Vorsorgerechner Stiftung Warentest</vt:lpwstr>
  </property>
  <property fmtid="{D5CDD505-2E9C-101B-9397-08002B2CF9AE}" pid="4" name="_AuthorEmail">
    <vt:lpwstr>m.arens@fvb.de</vt:lpwstr>
  </property>
  <property fmtid="{D5CDD505-2E9C-101B-9397-08002B2CF9AE}" pid="5" name="_AuthorEmailDisplayName">
    <vt:lpwstr>Marc Arens</vt:lpwstr>
  </property>
  <property fmtid="{D5CDD505-2E9C-101B-9397-08002B2CF9AE}" pid="6" name="_ReviewingToolsShownOnce">
    <vt:lpwstr/>
  </property>
</Properties>
</file>